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65" windowWidth="1813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'Sheet1'!$A$1:$R$43</definedName>
    <definedName name="_xlnm.Print_Area" localSheetId="1">'Sheet2'!$A$1:$E$31</definedName>
  </definedNames>
  <calcPr fullCalcOnLoad="1"/>
</workbook>
</file>

<file path=xl/comments1.xml><?xml version="1.0" encoding="utf-8"?>
<comments xmlns="http://schemas.openxmlformats.org/spreadsheetml/2006/main">
  <authors>
    <author>Sarah</author>
  </authors>
  <commentList>
    <comment ref="G5" authorId="0">
      <text>
        <r>
          <rPr>
            <b/>
            <sz val="9"/>
            <rFont val="Tahoma"/>
            <family val="2"/>
          </rPr>
          <t>Sarah: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<sst xmlns="http://schemas.openxmlformats.org/spreadsheetml/2006/main" count="164" uniqueCount="87">
  <si>
    <t>Site</t>
  </si>
  <si>
    <t>2nd</t>
  </si>
  <si>
    <t>Cup</t>
  </si>
  <si>
    <t xml:space="preserve">1st </t>
  </si>
  <si>
    <t xml:space="preserve"> Cup</t>
  </si>
  <si>
    <t xml:space="preserve">3rd </t>
  </si>
  <si>
    <t>4th</t>
  </si>
  <si>
    <t xml:space="preserve">5th </t>
  </si>
  <si>
    <t xml:space="preserve">6th </t>
  </si>
  <si>
    <t>Cups</t>
  </si>
  <si>
    <t>Total</t>
  </si>
  <si>
    <t>Costs</t>
  </si>
  <si>
    <t>Engraving</t>
  </si>
  <si>
    <t>Shipping</t>
  </si>
  <si>
    <t>ALEXANDRIA</t>
  </si>
  <si>
    <t>APPLE VALLEY</t>
  </si>
  <si>
    <t>BURNSVILLE</t>
  </si>
  <si>
    <t>DULUTH</t>
  </si>
  <si>
    <t>EAST SUBURBAN</t>
  </si>
  <si>
    <t>GRAND RAPIDS</t>
  </si>
  <si>
    <t>HIBBING</t>
  </si>
  <si>
    <t>MARSHALL I</t>
  </si>
  <si>
    <t>MARSHALL II</t>
  </si>
  <si>
    <t>MARSHALL N/S</t>
  </si>
  <si>
    <t>METRO I</t>
  </si>
  <si>
    <t>METRO II</t>
  </si>
  <si>
    <t>METRO IV</t>
  </si>
  <si>
    <t>NORTH SUBURBAN</t>
  </si>
  <si>
    <t>PEQUOT LAKES</t>
  </si>
  <si>
    <t>REDWOOD FALLS</t>
  </si>
  <si>
    <t>RENVILLE COUNTY</t>
  </si>
  <si>
    <t>ROCHESTER</t>
  </si>
  <si>
    <t>SOUTH SUBURBAN</t>
  </si>
  <si>
    <t>THIEF RIVER FALLS</t>
  </si>
  <si>
    <t>WARROAD</t>
  </si>
  <si>
    <t>WEST SUBURBAN</t>
  </si>
  <si>
    <t>WILLMAR EAST</t>
  </si>
  <si>
    <t>WILLMAR I</t>
  </si>
  <si>
    <t>WILLMAR II</t>
  </si>
  <si>
    <t>WILLMAR III</t>
  </si>
  <si>
    <t>WILLMAR NORTH</t>
  </si>
  <si>
    <t>WILLMAR WEST</t>
  </si>
  <si>
    <t xml:space="preserve">Number </t>
  </si>
  <si>
    <t>of Cup</t>
  </si>
  <si>
    <t xml:space="preserve"> Entrants</t>
  </si>
  <si>
    <t xml:space="preserve"> </t>
  </si>
  <si>
    <t>Totals:</t>
  </si>
  <si>
    <t>ST. CLOUD</t>
  </si>
  <si>
    <t>Metro II - GC</t>
  </si>
  <si>
    <t>Prepared by: Sarah Twedt, Gold Cup Chairman</t>
  </si>
  <si>
    <t xml:space="preserve"> FESTIVAL CUP REPORT   </t>
  </si>
  <si>
    <t>Shipping:</t>
  </si>
  <si>
    <t>plates ordered 3/14</t>
  </si>
  <si>
    <t>Tracy</t>
  </si>
  <si>
    <t>Plates ordered 3/28</t>
  </si>
  <si>
    <t>plates ordered 3/29</t>
  </si>
  <si>
    <t>plates orderd 4/1</t>
  </si>
  <si>
    <t>plates ordered 4/1</t>
  </si>
  <si>
    <t>Cup Costs:  2016:</t>
  </si>
  <si>
    <t xml:space="preserve">increase:  </t>
  </si>
  <si>
    <t>last year rates:</t>
  </si>
  <si>
    <t>Engraving:</t>
  </si>
  <si>
    <t>tax:</t>
  </si>
  <si>
    <t xml:space="preserve">Engraving:  </t>
  </si>
  <si>
    <t>Total est. cost of cups:</t>
  </si>
  <si>
    <t xml:space="preserve">Fees Received:  </t>
  </si>
  <si>
    <t>Cups:</t>
  </si>
  <si>
    <t>shipping:</t>
  </si>
  <si>
    <t>plates ordered 4/18</t>
  </si>
  <si>
    <t>plates ordered 4/5</t>
  </si>
  <si>
    <t>AJ Schaake</t>
  </si>
  <si>
    <t>Sarah - Shipping</t>
  </si>
  <si>
    <t>Total cost of cups/plates:</t>
  </si>
  <si>
    <t>each</t>
  </si>
  <si>
    <t>as of June 30, 2016</t>
  </si>
  <si>
    <t>Sarah Fee:  .34 per entrant</t>
  </si>
  <si>
    <t>.34 per entrant</t>
  </si>
  <si>
    <t>Total cost of Cup Program:</t>
  </si>
  <si>
    <t>Net Loss:</t>
  </si>
  <si>
    <t>Respectfully submitted,</t>
  </si>
  <si>
    <t>Sarah Twedt, Cup Chairman</t>
  </si>
  <si>
    <t>Audit OK</t>
  </si>
  <si>
    <t>Plates</t>
  </si>
  <si>
    <t>X</t>
  </si>
  <si>
    <t>April 7 2017</t>
  </si>
  <si>
    <t>Willmar 1 extra order</t>
  </si>
  <si>
    <t xml:space="preserve">A. J. Schaake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</si>
</sst>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9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0" fontId="8" fillId="33" borderId="10" xfId="0" applyFont="1" applyFill="1" applyBorder="1" applyAlignment="1">
      <alignment/>
    </xf>
    <xf numFmtId="44" fontId="8" fillId="33" borderId="10" xfId="44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4" fontId="9" fillId="0" borderId="10" xfId="0" applyNumberFormat="1" applyFont="1" applyBorder="1" applyAlignment="1">
      <alignment/>
    </xf>
    <xf numFmtId="44" fontId="9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44" fontId="1" fillId="0" borderId="0" xfId="44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4" fontId="9" fillId="0" borderId="0" xfId="44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4" fontId="9" fillId="33" borderId="10" xfId="0" applyNumberFormat="1" applyFont="1" applyFill="1" applyBorder="1" applyAlignment="1">
      <alignment/>
    </xf>
    <xf numFmtId="44" fontId="9" fillId="0" borderId="10" xfId="44" applyFont="1" applyBorder="1" applyAlignment="1">
      <alignment/>
    </xf>
    <xf numFmtId="44" fontId="8" fillId="0" borderId="10" xfId="44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9" fillId="33" borderId="0" xfId="44" applyFont="1" applyFill="1" applyBorder="1" applyAlignment="1">
      <alignment/>
    </xf>
    <xf numFmtId="44" fontId="1" fillId="33" borderId="0" xfId="44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8" fontId="8" fillId="0" borderId="10" xfId="0" applyNumberFormat="1" applyFont="1" applyFill="1" applyBorder="1" applyAlignment="1">
      <alignment/>
    </xf>
    <xf numFmtId="8" fontId="8" fillId="0" borderId="0" xfId="0" applyNumberFormat="1" applyFont="1" applyFill="1" applyBorder="1" applyAlignment="1">
      <alignment/>
    </xf>
    <xf numFmtId="44" fontId="8" fillId="0" borderId="0" xfId="44" applyFont="1" applyFill="1" applyBorder="1" applyAlignment="1">
      <alignment horizontal="right"/>
    </xf>
    <xf numFmtId="8" fontId="8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44" fontId="8" fillId="0" borderId="0" xfId="44" applyFont="1" applyAlignment="1">
      <alignment/>
    </xf>
    <xf numFmtId="44" fontId="9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0" fontId="9" fillId="0" borderId="0" xfId="0" applyFont="1" applyAlignment="1">
      <alignment/>
    </xf>
    <xf numFmtId="44" fontId="9" fillId="0" borderId="0" xfId="44" applyFont="1" applyAlignment="1">
      <alignment/>
    </xf>
    <xf numFmtId="3" fontId="8" fillId="0" borderId="0" xfId="0" applyNumberFormat="1" applyFont="1" applyAlignment="1">
      <alignment/>
    </xf>
    <xf numFmtId="44" fontId="0" fillId="0" borderId="0" xfId="44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44" fontId="9" fillId="0" borderId="12" xfId="44" applyFont="1" applyBorder="1" applyAlignment="1">
      <alignment/>
    </xf>
    <xf numFmtId="44" fontId="9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" fontId="9" fillId="33" borderId="10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/>
    </xf>
    <xf numFmtId="16" fontId="8" fillId="33" borderId="10" xfId="0" applyNumberFormat="1" applyFont="1" applyFill="1" applyBorder="1" applyAlignment="1">
      <alignment/>
    </xf>
    <xf numFmtId="16" fontId="9" fillId="34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5" fontId="8" fillId="0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16" fontId="9" fillId="36" borderId="10" xfId="0" applyNumberFormat="1" applyFont="1" applyFill="1" applyBorder="1" applyAlignment="1">
      <alignment horizontal="center"/>
    </xf>
    <xf numFmtId="16" fontId="8" fillId="36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32">
      <selection activeCell="S43" sqref="S43"/>
    </sheetView>
  </sheetViews>
  <sheetFormatPr defaultColWidth="9.140625" defaultRowHeight="12.75"/>
  <cols>
    <col min="1" max="1" width="7.8515625" style="15" customWidth="1"/>
    <col min="2" max="2" width="28.421875" style="10" customWidth="1"/>
    <col min="3" max="3" width="19.57421875" style="40" hidden="1" customWidth="1"/>
    <col min="4" max="5" width="13.421875" style="14" hidden="1" customWidth="1"/>
    <col min="6" max="6" width="11.28125" style="40" hidden="1" customWidth="1"/>
    <col min="7" max="7" width="14.140625" style="11" customWidth="1"/>
    <col min="8" max="8" width="8.28125" style="10" customWidth="1"/>
    <col min="9" max="9" width="6.57421875" style="10" customWidth="1"/>
    <col min="10" max="10" width="7.00390625" style="10" customWidth="1"/>
    <col min="11" max="11" width="7.140625" style="10" customWidth="1"/>
    <col min="12" max="12" width="6.00390625" style="10" customWidth="1"/>
    <col min="13" max="13" width="6.140625" style="10" customWidth="1"/>
    <col min="14" max="14" width="7.28125" style="10" customWidth="1"/>
    <col min="15" max="15" width="15.140625" style="12" customWidth="1"/>
    <col min="16" max="16" width="14.140625" style="12" customWidth="1"/>
    <col min="17" max="17" width="11.28125" style="12" customWidth="1"/>
    <col min="18" max="18" width="16.00390625" style="10" customWidth="1"/>
    <col min="19" max="19" width="13.7109375" style="13" customWidth="1"/>
    <col min="20" max="16384" width="9.140625" style="10" customWidth="1"/>
  </cols>
  <sheetData>
    <row r="1" spans="1:18" ht="15">
      <c r="A1" s="24">
        <v>2017</v>
      </c>
      <c r="B1" s="21" t="s">
        <v>50</v>
      </c>
      <c r="C1" s="38"/>
      <c r="D1" s="27"/>
      <c r="E1" s="27"/>
      <c r="F1" s="38"/>
      <c r="G1" s="19"/>
      <c r="H1" s="21"/>
      <c r="I1" s="21" t="s">
        <v>49</v>
      </c>
      <c r="J1" s="21"/>
      <c r="K1" s="21"/>
      <c r="L1" s="21"/>
      <c r="M1" s="21"/>
      <c r="N1" s="21"/>
      <c r="O1" s="25"/>
      <c r="P1" s="25"/>
      <c r="Q1" s="25"/>
      <c r="R1" s="21"/>
    </row>
    <row r="2" spans="1:18" ht="15">
      <c r="A2" s="24"/>
      <c r="B2" s="21"/>
      <c r="C2" s="38"/>
      <c r="D2" s="27"/>
      <c r="E2" s="27"/>
      <c r="F2" s="38"/>
      <c r="G2" s="26" t="s">
        <v>42</v>
      </c>
      <c r="H2" s="21"/>
      <c r="I2" s="21"/>
      <c r="J2" s="21"/>
      <c r="K2" s="21"/>
      <c r="L2" s="21"/>
      <c r="M2" s="21"/>
      <c r="N2" s="21"/>
      <c r="O2" s="25"/>
      <c r="P2" s="25"/>
      <c r="Q2" s="25"/>
      <c r="R2" s="21"/>
    </row>
    <row r="3" spans="1:19" s="14" customFormat="1" ht="15">
      <c r="A3" s="24"/>
      <c r="B3" s="27"/>
      <c r="C3" s="39"/>
      <c r="D3" s="27"/>
      <c r="E3" s="27"/>
      <c r="F3" s="39"/>
      <c r="G3" s="26" t="s">
        <v>43</v>
      </c>
      <c r="H3" s="27" t="s">
        <v>3</v>
      </c>
      <c r="I3" s="27" t="s">
        <v>1</v>
      </c>
      <c r="J3" s="27" t="s">
        <v>5</v>
      </c>
      <c r="K3" s="27" t="s">
        <v>6</v>
      </c>
      <c r="L3" s="27" t="s">
        <v>7</v>
      </c>
      <c r="M3" s="27" t="s">
        <v>8</v>
      </c>
      <c r="N3" s="27" t="s">
        <v>10</v>
      </c>
      <c r="O3" s="28" t="s">
        <v>2</v>
      </c>
      <c r="P3" s="28" t="s">
        <v>12</v>
      </c>
      <c r="Q3" s="28" t="s">
        <v>13</v>
      </c>
      <c r="R3" s="27" t="s">
        <v>10</v>
      </c>
      <c r="S3" s="17"/>
    </row>
    <row r="4" spans="1:19" s="14" customFormat="1" ht="15.75" customHeight="1">
      <c r="A4" s="24"/>
      <c r="B4" s="27" t="s">
        <v>0</v>
      </c>
      <c r="C4" s="39"/>
      <c r="D4" s="27" t="s">
        <v>81</v>
      </c>
      <c r="E4" s="27" t="s">
        <v>82</v>
      </c>
      <c r="F4" s="39" t="s">
        <v>9</v>
      </c>
      <c r="G4" s="26" t="s">
        <v>44</v>
      </c>
      <c r="H4" s="27" t="s">
        <v>2</v>
      </c>
      <c r="I4" s="27" t="s">
        <v>4</v>
      </c>
      <c r="J4" s="27" t="s">
        <v>2</v>
      </c>
      <c r="K4" s="27" t="s">
        <v>2</v>
      </c>
      <c r="L4" s="27" t="s">
        <v>2</v>
      </c>
      <c r="M4" s="27" t="s">
        <v>2</v>
      </c>
      <c r="N4" s="27" t="s">
        <v>9</v>
      </c>
      <c r="O4" s="28" t="s">
        <v>11</v>
      </c>
      <c r="P4" s="28" t="s">
        <v>11</v>
      </c>
      <c r="Q4" s="28"/>
      <c r="R4" s="27"/>
      <c r="S4" s="17"/>
    </row>
    <row r="5" spans="1:19" s="16" customFormat="1" ht="15.75">
      <c r="A5" s="29">
        <v>1</v>
      </c>
      <c r="B5" s="6" t="s">
        <v>14</v>
      </c>
      <c r="C5" s="43" t="s">
        <v>57</v>
      </c>
      <c r="D5" s="70" t="s">
        <v>83</v>
      </c>
      <c r="E5" s="79">
        <v>42823</v>
      </c>
      <c r="F5" s="77">
        <v>42822</v>
      </c>
      <c r="G5" s="1">
        <v>250</v>
      </c>
      <c r="H5" s="2">
        <v>29</v>
      </c>
      <c r="I5" s="2">
        <v>8</v>
      </c>
      <c r="J5" s="2">
        <v>4</v>
      </c>
      <c r="K5" s="2"/>
      <c r="L5" s="2"/>
      <c r="M5" s="2"/>
      <c r="N5" s="2">
        <f>SUM(H5:M5)</f>
        <v>41</v>
      </c>
      <c r="O5" s="3">
        <f aca="true" t="shared" si="0" ref="O5:O17">SUM(H5*14.95+I5*17.4+J5*27.6+K5*38.4+L5*46.8+M5*64.8)</f>
        <v>683.15</v>
      </c>
      <c r="P5" s="3"/>
      <c r="Q5" s="3">
        <v>133.25</v>
      </c>
      <c r="R5" s="8">
        <f aca="true" t="shared" si="1" ref="R5:R37">SUM(O5:Q5)</f>
        <v>816.4</v>
      </c>
      <c r="S5" s="13"/>
    </row>
    <row r="6" spans="1:19" s="16" customFormat="1" ht="15.75">
      <c r="A6" s="29">
        <v>2</v>
      </c>
      <c r="B6" s="6" t="s">
        <v>15</v>
      </c>
      <c r="C6" s="2" t="s">
        <v>52</v>
      </c>
      <c r="D6" s="70" t="s">
        <v>83</v>
      </c>
      <c r="E6" s="74">
        <v>42814</v>
      </c>
      <c r="F6" s="77">
        <v>42822</v>
      </c>
      <c r="G6" s="1">
        <v>522</v>
      </c>
      <c r="H6" s="2">
        <v>88</v>
      </c>
      <c r="I6" s="2">
        <v>22</v>
      </c>
      <c r="J6" s="2">
        <v>9</v>
      </c>
      <c r="K6" s="2">
        <v>3</v>
      </c>
      <c r="L6" s="2">
        <v>1</v>
      </c>
      <c r="M6" s="2"/>
      <c r="N6" s="2">
        <f aca="true" t="shared" si="2" ref="N6:N37">SUM(H6:M6)</f>
        <v>123</v>
      </c>
      <c r="O6" s="3">
        <f t="shared" si="0"/>
        <v>2108.8</v>
      </c>
      <c r="P6" s="3"/>
      <c r="Q6" s="3">
        <v>315.85</v>
      </c>
      <c r="R6" s="8">
        <f t="shared" si="1"/>
        <v>2424.65</v>
      </c>
      <c r="S6" s="13"/>
    </row>
    <row r="7" spans="1:19" s="16" customFormat="1" ht="15.75">
      <c r="A7" s="29">
        <v>3</v>
      </c>
      <c r="B7" s="6" t="s">
        <v>16</v>
      </c>
      <c r="C7" s="2" t="s">
        <v>52</v>
      </c>
      <c r="D7" s="70" t="s">
        <v>83</v>
      </c>
      <c r="E7" s="74">
        <v>42814</v>
      </c>
      <c r="F7" s="77">
        <v>42822</v>
      </c>
      <c r="G7" s="1">
        <v>202</v>
      </c>
      <c r="H7" s="2">
        <v>27</v>
      </c>
      <c r="I7" s="2">
        <v>11</v>
      </c>
      <c r="J7" s="2">
        <v>3</v>
      </c>
      <c r="K7" s="2">
        <v>1</v>
      </c>
      <c r="L7" s="2"/>
      <c r="M7" s="2"/>
      <c r="N7" s="2">
        <f t="shared" si="2"/>
        <v>42</v>
      </c>
      <c r="O7" s="3">
        <f t="shared" si="0"/>
        <v>716.2499999999999</v>
      </c>
      <c r="P7" s="3"/>
      <c r="Q7" s="3">
        <v>136.5</v>
      </c>
      <c r="R7" s="8">
        <f t="shared" si="1"/>
        <v>852.7499999999999</v>
      </c>
      <c r="S7" s="13"/>
    </row>
    <row r="8" spans="1:19" s="16" customFormat="1" ht="15.75">
      <c r="A8" s="29"/>
      <c r="B8" s="6" t="s">
        <v>16</v>
      </c>
      <c r="C8" s="2"/>
      <c r="D8" s="70"/>
      <c r="E8" s="74"/>
      <c r="F8" s="77"/>
      <c r="G8" s="1"/>
      <c r="H8" s="2">
        <v>1</v>
      </c>
      <c r="I8" s="2"/>
      <c r="J8" s="2"/>
      <c r="K8" s="2"/>
      <c r="L8" s="2"/>
      <c r="M8" s="2"/>
      <c r="N8" s="2">
        <f t="shared" si="2"/>
        <v>1</v>
      </c>
      <c r="O8" s="3">
        <v>14.95</v>
      </c>
      <c r="P8" s="3"/>
      <c r="Q8" s="3">
        <v>16.95</v>
      </c>
      <c r="R8" s="8">
        <f t="shared" si="1"/>
        <v>31.9</v>
      </c>
      <c r="S8" s="13"/>
    </row>
    <row r="9" spans="1:19" s="16" customFormat="1" ht="15.75">
      <c r="A9" s="29">
        <v>4</v>
      </c>
      <c r="B9" s="6" t="s">
        <v>17</v>
      </c>
      <c r="C9" s="2" t="s">
        <v>52</v>
      </c>
      <c r="D9" s="70" t="s">
        <v>83</v>
      </c>
      <c r="E9" s="74">
        <v>42808</v>
      </c>
      <c r="F9" s="77">
        <v>42822</v>
      </c>
      <c r="G9" s="1">
        <v>276</v>
      </c>
      <c r="H9" s="2">
        <v>45</v>
      </c>
      <c r="I9" s="2">
        <v>9</v>
      </c>
      <c r="J9" s="2">
        <v>1</v>
      </c>
      <c r="K9" s="2"/>
      <c r="L9" s="2"/>
      <c r="M9" s="2"/>
      <c r="N9" s="2">
        <f t="shared" si="2"/>
        <v>55</v>
      </c>
      <c r="O9" s="3">
        <f t="shared" si="0"/>
        <v>856.95</v>
      </c>
      <c r="P9" s="3"/>
      <c r="Q9" s="3">
        <v>134.75</v>
      </c>
      <c r="R9" s="8">
        <f t="shared" si="1"/>
        <v>991.7</v>
      </c>
      <c r="S9" s="13"/>
    </row>
    <row r="10" spans="1:19" s="16" customFormat="1" ht="15.75">
      <c r="A10" s="29">
        <v>5</v>
      </c>
      <c r="B10" s="6" t="s">
        <v>18</v>
      </c>
      <c r="C10" s="2" t="s">
        <v>52</v>
      </c>
      <c r="D10" s="70" t="s">
        <v>83</v>
      </c>
      <c r="E10" s="74">
        <v>42808</v>
      </c>
      <c r="F10" s="77">
        <v>42808</v>
      </c>
      <c r="G10" s="1">
        <v>236</v>
      </c>
      <c r="H10" s="2">
        <v>29</v>
      </c>
      <c r="I10" s="2">
        <v>17</v>
      </c>
      <c r="J10" s="2">
        <v>10</v>
      </c>
      <c r="K10" s="2"/>
      <c r="L10" s="2">
        <v>2</v>
      </c>
      <c r="M10" s="2"/>
      <c r="N10" s="2">
        <f t="shared" si="2"/>
        <v>58</v>
      </c>
      <c r="O10" s="3">
        <f t="shared" si="0"/>
        <v>1098.9499999999998</v>
      </c>
      <c r="P10" s="3"/>
      <c r="Q10" s="3">
        <v>171.1</v>
      </c>
      <c r="R10" s="8">
        <f t="shared" si="1"/>
        <v>1270.0499999999997</v>
      </c>
      <c r="S10" s="13"/>
    </row>
    <row r="11" spans="1:19" s="16" customFormat="1" ht="15.75">
      <c r="A11" s="29">
        <v>6</v>
      </c>
      <c r="B11" s="6" t="s">
        <v>19</v>
      </c>
      <c r="C11" s="41" t="s">
        <v>54</v>
      </c>
      <c r="D11" s="70" t="s">
        <v>83</v>
      </c>
      <c r="E11" s="74">
        <v>42808</v>
      </c>
      <c r="F11" s="82">
        <v>42830</v>
      </c>
      <c r="G11" s="7">
        <v>78</v>
      </c>
      <c r="H11" s="2">
        <v>14</v>
      </c>
      <c r="I11" s="2">
        <v>2</v>
      </c>
      <c r="J11" s="2">
        <v>1</v>
      </c>
      <c r="K11" s="2"/>
      <c r="L11" s="2"/>
      <c r="M11" s="2"/>
      <c r="N11" s="2">
        <f t="shared" si="2"/>
        <v>17</v>
      </c>
      <c r="O11" s="3">
        <f t="shared" si="0"/>
        <v>271.7</v>
      </c>
      <c r="P11" s="3"/>
      <c r="Q11" s="3">
        <v>55.25</v>
      </c>
      <c r="R11" s="8">
        <f t="shared" si="1"/>
        <v>326.95</v>
      </c>
      <c r="S11" s="13"/>
    </row>
    <row r="12" spans="1:19" s="16" customFormat="1" ht="15.75">
      <c r="A12" s="29">
        <v>7</v>
      </c>
      <c r="B12" s="6" t="s">
        <v>20</v>
      </c>
      <c r="C12" s="2" t="s">
        <v>52</v>
      </c>
      <c r="D12" s="70" t="s">
        <v>83</v>
      </c>
      <c r="E12" s="74">
        <v>42808</v>
      </c>
      <c r="F12" s="77">
        <v>42808</v>
      </c>
      <c r="G12" s="1">
        <v>87</v>
      </c>
      <c r="H12" s="2">
        <v>13</v>
      </c>
      <c r="I12" s="2">
        <v>8</v>
      </c>
      <c r="J12" s="2">
        <v>1</v>
      </c>
      <c r="K12" s="2"/>
      <c r="L12" s="2"/>
      <c r="M12" s="2"/>
      <c r="N12" s="2">
        <f t="shared" si="2"/>
        <v>22</v>
      </c>
      <c r="O12" s="3">
        <f t="shared" si="0"/>
        <v>361.15</v>
      </c>
      <c r="P12" s="3"/>
      <c r="Q12" s="3">
        <v>71.5</v>
      </c>
      <c r="R12" s="8">
        <f t="shared" si="1"/>
        <v>432.65</v>
      </c>
      <c r="S12" s="13" t="s">
        <v>45</v>
      </c>
    </row>
    <row r="13" spans="1:19" s="18" customFormat="1" ht="15.75">
      <c r="A13" s="29">
        <v>8</v>
      </c>
      <c r="B13" s="1" t="s">
        <v>21</v>
      </c>
      <c r="C13" s="43" t="s">
        <v>57</v>
      </c>
      <c r="D13" s="75"/>
      <c r="E13" s="84">
        <v>42835</v>
      </c>
      <c r="F13" s="85">
        <v>42835</v>
      </c>
      <c r="G13" s="1">
        <v>111</v>
      </c>
      <c r="H13" s="4">
        <v>12</v>
      </c>
      <c r="I13" s="4">
        <v>3</v>
      </c>
      <c r="J13" s="4"/>
      <c r="K13" s="4"/>
      <c r="L13" s="4"/>
      <c r="M13" s="4"/>
      <c r="N13" s="4">
        <f t="shared" si="2"/>
        <v>15</v>
      </c>
      <c r="O13" s="3">
        <f t="shared" si="0"/>
        <v>231.59999999999997</v>
      </c>
      <c r="P13" s="5"/>
      <c r="Q13" s="5">
        <v>48.75</v>
      </c>
      <c r="R13" s="30">
        <f t="shared" si="1"/>
        <v>280.34999999999997</v>
      </c>
      <c r="S13" s="20" t="s">
        <v>45</v>
      </c>
    </row>
    <row r="14" spans="1:19" s="16" customFormat="1" ht="15.75">
      <c r="A14" s="29">
        <v>9</v>
      </c>
      <c r="B14" s="7" t="s">
        <v>22</v>
      </c>
      <c r="C14" s="44" t="s">
        <v>69</v>
      </c>
      <c r="D14" s="75"/>
      <c r="E14" s="84">
        <v>42835</v>
      </c>
      <c r="F14" s="85">
        <v>42835</v>
      </c>
      <c r="G14" s="1">
        <v>95</v>
      </c>
      <c r="H14" s="2">
        <v>17</v>
      </c>
      <c r="I14" s="2">
        <v>12</v>
      </c>
      <c r="J14" s="2">
        <v>3</v>
      </c>
      <c r="K14" s="2">
        <v>1</v>
      </c>
      <c r="L14" s="2"/>
      <c r="M14" s="2"/>
      <c r="N14" s="2">
        <f t="shared" si="2"/>
        <v>33</v>
      </c>
      <c r="O14" s="3">
        <f t="shared" si="0"/>
        <v>584.15</v>
      </c>
      <c r="P14" s="3"/>
      <c r="Q14" s="3">
        <v>107.25</v>
      </c>
      <c r="R14" s="8">
        <f t="shared" si="1"/>
        <v>691.4</v>
      </c>
      <c r="S14" s="13" t="s">
        <v>45</v>
      </c>
    </row>
    <row r="15" spans="1:19" s="16" customFormat="1" ht="15.75">
      <c r="A15" s="29">
        <v>10</v>
      </c>
      <c r="B15" s="6" t="s">
        <v>23</v>
      </c>
      <c r="C15" s="41" t="s">
        <v>54</v>
      </c>
      <c r="D15" s="70" t="s">
        <v>83</v>
      </c>
      <c r="E15" s="79">
        <v>42823</v>
      </c>
      <c r="F15" s="77">
        <v>42814</v>
      </c>
      <c r="G15" s="7">
        <v>96</v>
      </c>
      <c r="H15" s="2">
        <v>19</v>
      </c>
      <c r="I15" s="2">
        <v>10</v>
      </c>
      <c r="J15" s="2">
        <v>2</v>
      </c>
      <c r="K15" s="2"/>
      <c r="L15" s="2"/>
      <c r="M15" s="2"/>
      <c r="N15" s="2">
        <f t="shared" si="2"/>
        <v>31</v>
      </c>
      <c r="O15" s="3">
        <f t="shared" si="0"/>
        <v>513.25</v>
      </c>
      <c r="P15" s="3" t="s">
        <v>45</v>
      </c>
      <c r="Q15" s="3">
        <v>100.75</v>
      </c>
      <c r="R15" s="8">
        <f t="shared" si="1"/>
        <v>614</v>
      </c>
      <c r="S15" s="13"/>
    </row>
    <row r="16" spans="1:19" s="18" customFormat="1" ht="15.75">
      <c r="A16" s="29">
        <v>11</v>
      </c>
      <c r="B16" s="1" t="s">
        <v>24</v>
      </c>
      <c r="C16" s="4" t="s">
        <v>52</v>
      </c>
      <c r="D16" s="70"/>
      <c r="E16" s="74">
        <v>42814</v>
      </c>
      <c r="F16" s="77">
        <v>42822</v>
      </c>
      <c r="G16" s="1">
        <v>20</v>
      </c>
      <c r="H16" s="4">
        <v>3</v>
      </c>
      <c r="I16" s="4"/>
      <c r="J16" s="4"/>
      <c r="K16" s="4"/>
      <c r="L16" s="4"/>
      <c r="M16" s="4"/>
      <c r="N16" s="4">
        <f t="shared" si="2"/>
        <v>3</v>
      </c>
      <c r="O16" s="3">
        <f t="shared" si="0"/>
        <v>44.849999999999994</v>
      </c>
      <c r="P16" s="5"/>
      <c r="Q16" s="5">
        <v>16.95</v>
      </c>
      <c r="R16" s="30">
        <f t="shared" si="1"/>
        <v>61.8</v>
      </c>
      <c r="S16" s="20"/>
    </row>
    <row r="17" spans="1:19" s="18" customFormat="1" ht="15.75">
      <c r="A17" s="29">
        <v>12</v>
      </c>
      <c r="B17" s="1" t="s">
        <v>25</v>
      </c>
      <c r="C17" s="4" t="s">
        <v>52</v>
      </c>
      <c r="D17" s="70" t="s">
        <v>83</v>
      </c>
      <c r="E17" s="79">
        <v>42823</v>
      </c>
      <c r="F17" s="77">
        <v>42822</v>
      </c>
      <c r="G17" s="1">
        <v>222</v>
      </c>
      <c r="H17" s="4">
        <v>20</v>
      </c>
      <c r="I17" s="4">
        <v>8</v>
      </c>
      <c r="J17" s="4">
        <v>3</v>
      </c>
      <c r="K17" s="4">
        <v>1</v>
      </c>
      <c r="L17" s="4"/>
      <c r="M17" s="4"/>
      <c r="N17" s="2">
        <f t="shared" si="2"/>
        <v>32</v>
      </c>
      <c r="O17" s="3">
        <f t="shared" si="0"/>
        <v>559.4</v>
      </c>
      <c r="P17" s="5"/>
      <c r="Q17" s="5">
        <v>104</v>
      </c>
      <c r="R17" s="30">
        <f t="shared" si="1"/>
        <v>663.4</v>
      </c>
      <c r="S17" s="20"/>
    </row>
    <row r="18" spans="1:19" s="18" customFormat="1" ht="15.75" hidden="1">
      <c r="A18" s="29">
        <v>13</v>
      </c>
      <c r="B18" s="1" t="s">
        <v>48</v>
      </c>
      <c r="C18" s="4"/>
      <c r="D18" s="70"/>
      <c r="E18" s="70"/>
      <c r="F18" s="33"/>
      <c r="G18" s="1"/>
      <c r="H18" s="4"/>
      <c r="I18" s="4"/>
      <c r="J18" s="4"/>
      <c r="K18" s="4"/>
      <c r="L18" s="4"/>
      <c r="M18" s="4"/>
      <c r="N18" s="2">
        <f t="shared" si="2"/>
        <v>0</v>
      </c>
      <c r="O18" s="5">
        <f>SUM(H18*12.5+I18*14.5+J18*23+K18*32+L18*39)</f>
        <v>0</v>
      </c>
      <c r="P18" s="5"/>
      <c r="Q18" s="5"/>
      <c r="R18" s="30">
        <f t="shared" si="1"/>
        <v>0</v>
      </c>
      <c r="S18" s="20"/>
    </row>
    <row r="19" spans="1:19" s="16" customFormat="1" ht="15.75">
      <c r="A19" s="29">
        <v>14</v>
      </c>
      <c r="B19" s="6" t="s">
        <v>26</v>
      </c>
      <c r="C19" s="43" t="s">
        <v>56</v>
      </c>
      <c r="D19" s="75"/>
      <c r="E19" s="76">
        <v>42830</v>
      </c>
      <c r="F19" s="4" t="s">
        <v>84</v>
      </c>
      <c r="G19" s="1">
        <v>92</v>
      </c>
      <c r="H19" s="2">
        <v>17</v>
      </c>
      <c r="I19" s="2">
        <v>4</v>
      </c>
      <c r="J19" s="2">
        <v>2</v>
      </c>
      <c r="K19" s="2">
        <v>2</v>
      </c>
      <c r="L19" s="2"/>
      <c r="M19" s="2"/>
      <c r="N19" s="2" t="s">
        <v>45</v>
      </c>
      <c r="O19" s="3">
        <f aca="true" t="shared" si="3" ref="O19:O37">SUM(H19*14.95+I19*17.4+J19*27.6+K19*38.4+L19*46.8+M19*64.8)</f>
        <v>455.75</v>
      </c>
      <c r="P19" s="3"/>
      <c r="Q19" s="3">
        <v>81.25</v>
      </c>
      <c r="R19" s="8">
        <f t="shared" si="1"/>
        <v>537</v>
      </c>
      <c r="S19" s="13"/>
    </row>
    <row r="20" spans="1:19" s="16" customFormat="1" ht="15.75">
      <c r="A20" s="29">
        <v>15</v>
      </c>
      <c r="B20" s="1" t="s">
        <v>27</v>
      </c>
      <c r="C20" s="41" t="s">
        <v>54</v>
      </c>
      <c r="D20" s="75"/>
      <c r="E20" s="74">
        <v>42808</v>
      </c>
      <c r="F20" s="82">
        <v>42830</v>
      </c>
      <c r="G20" s="7">
        <v>81</v>
      </c>
      <c r="H20" s="4">
        <v>3</v>
      </c>
      <c r="I20" s="2">
        <v>1</v>
      </c>
      <c r="J20" s="2"/>
      <c r="K20" s="2"/>
      <c r="L20" s="2"/>
      <c r="M20" s="2"/>
      <c r="N20" s="2">
        <f t="shared" si="2"/>
        <v>4</v>
      </c>
      <c r="O20" s="3">
        <f t="shared" si="3"/>
        <v>62.24999999999999</v>
      </c>
      <c r="P20" s="3"/>
      <c r="Q20" s="3">
        <v>13</v>
      </c>
      <c r="R20" s="8">
        <f t="shared" si="1"/>
        <v>75.25</v>
      </c>
      <c r="S20" s="13"/>
    </row>
    <row r="21" spans="1:19" s="18" customFormat="1" ht="15.75">
      <c r="A21" s="29">
        <v>16</v>
      </c>
      <c r="B21" s="1" t="s">
        <v>28</v>
      </c>
      <c r="C21" s="41" t="s">
        <v>54</v>
      </c>
      <c r="D21" s="70" t="s">
        <v>83</v>
      </c>
      <c r="E21" s="79">
        <v>42823</v>
      </c>
      <c r="F21" s="77">
        <v>42822</v>
      </c>
      <c r="G21" s="1">
        <v>147</v>
      </c>
      <c r="H21" s="4">
        <v>23</v>
      </c>
      <c r="I21" s="4">
        <v>11</v>
      </c>
      <c r="J21" s="4">
        <v>5</v>
      </c>
      <c r="K21" s="4"/>
      <c r="L21" s="4"/>
      <c r="M21" s="4"/>
      <c r="N21" s="2">
        <f t="shared" si="2"/>
        <v>39</v>
      </c>
      <c r="O21" s="3">
        <f t="shared" si="3"/>
        <v>673.25</v>
      </c>
      <c r="P21" s="5"/>
      <c r="Q21" s="5">
        <v>126.75</v>
      </c>
      <c r="R21" s="30">
        <f t="shared" si="1"/>
        <v>800</v>
      </c>
      <c r="S21" s="20"/>
    </row>
    <row r="22" spans="1:19" s="16" customFormat="1" ht="15.75">
      <c r="A22" s="29">
        <v>17</v>
      </c>
      <c r="B22" s="6" t="s">
        <v>29</v>
      </c>
      <c r="C22" s="41" t="s">
        <v>54</v>
      </c>
      <c r="D22" s="70"/>
      <c r="E22" s="79">
        <v>42823</v>
      </c>
      <c r="F22" s="77">
        <v>42822</v>
      </c>
      <c r="G22" s="1">
        <v>120</v>
      </c>
      <c r="H22" s="2">
        <v>17</v>
      </c>
      <c r="I22" s="2">
        <v>9</v>
      </c>
      <c r="J22" s="2">
        <v>9</v>
      </c>
      <c r="K22" s="2">
        <v>1</v>
      </c>
      <c r="L22" s="2"/>
      <c r="M22" s="2"/>
      <c r="N22" s="2">
        <f t="shared" si="2"/>
        <v>36</v>
      </c>
      <c r="O22" s="3">
        <f t="shared" si="3"/>
        <v>697.55</v>
      </c>
      <c r="P22" s="3" t="s">
        <v>45</v>
      </c>
      <c r="Q22" s="3">
        <v>117</v>
      </c>
      <c r="R22" s="8">
        <f t="shared" si="1"/>
        <v>814.55</v>
      </c>
      <c r="S22" s="13"/>
    </row>
    <row r="23" spans="1:19" s="16" customFormat="1" ht="15.75">
      <c r="A23" s="29">
        <v>18</v>
      </c>
      <c r="B23" s="6" t="s">
        <v>30</v>
      </c>
      <c r="C23" s="41" t="s">
        <v>54</v>
      </c>
      <c r="D23" s="70" t="s">
        <v>83</v>
      </c>
      <c r="E23" s="79">
        <v>42823</v>
      </c>
      <c r="F23" s="77">
        <v>42814</v>
      </c>
      <c r="G23" s="1">
        <v>121</v>
      </c>
      <c r="H23" s="2">
        <v>14</v>
      </c>
      <c r="I23" s="2">
        <v>13</v>
      </c>
      <c r="J23" s="2">
        <v>6</v>
      </c>
      <c r="K23" s="2"/>
      <c r="L23" s="2"/>
      <c r="M23" s="2"/>
      <c r="N23" s="2">
        <f t="shared" si="2"/>
        <v>33</v>
      </c>
      <c r="O23" s="3">
        <f t="shared" si="3"/>
        <v>601.1</v>
      </c>
      <c r="P23" s="3"/>
      <c r="Q23" s="3">
        <v>107.25</v>
      </c>
      <c r="R23" s="8">
        <f t="shared" si="1"/>
        <v>708.35</v>
      </c>
      <c r="S23" s="13"/>
    </row>
    <row r="24" spans="1:19" s="18" customFormat="1" ht="15.75">
      <c r="A24" s="29">
        <v>19</v>
      </c>
      <c r="B24" s="1" t="s">
        <v>31</v>
      </c>
      <c r="C24" s="4" t="s">
        <v>52</v>
      </c>
      <c r="D24" s="70" t="s">
        <v>83</v>
      </c>
      <c r="E24" s="74">
        <v>42814</v>
      </c>
      <c r="F24" s="77">
        <v>42822</v>
      </c>
      <c r="G24" s="1">
        <v>231</v>
      </c>
      <c r="H24" s="4">
        <v>34</v>
      </c>
      <c r="I24" s="4">
        <v>12</v>
      </c>
      <c r="J24" s="4"/>
      <c r="K24" s="4"/>
      <c r="L24" s="4"/>
      <c r="M24" s="4"/>
      <c r="N24" s="4">
        <f t="shared" si="2"/>
        <v>46</v>
      </c>
      <c r="O24" s="3">
        <f t="shared" si="3"/>
        <v>717.0999999999999</v>
      </c>
      <c r="P24" s="5"/>
      <c r="Q24" s="5">
        <v>149.5</v>
      </c>
      <c r="R24" s="30">
        <f t="shared" si="1"/>
        <v>866.5999999999999</v>
      </c>
      <c r="S24" s="20"/>
    </row>
    <row r="25" spans="1:19" s="16" customFormat="1" ht="15.75">
      <c r="A25" s="29">
        <v>20</v>
      </c>
      <c r="B25" s="6" t="s">
        <v>32</v>
      </c>
      <c r="C25" s="2" t="s">
        <v>52</v>
      </c>
      <c r="D25" s="70" t="s">
        <v>83</v>
      </c>
      <c r="E25" s="74">
        <v>42808</v>
      </c>
      <c r="F25" s="77">
        <v>42814</v>
      </c>
      <c r="G25" s="1">
        <v>154</v>
      </c>
      <c r="H25" s="2">
        <v>16</v>
      </c>
      <c r="I25" s="2">
        <v>4</v>
      </c>
      <c r="J25" s="2">
        <v>3</v>
      </c>
      <c r="K25" s="2"/>
      <c r="L25" s="2">
        <v>1</v>
      </c>
      <c r="M25" s="2"/>
      <c r="N25" s="2">
        <f t="shared" si="2"/>
        <v>24</v>
      </c>
      <c r="O25" s="3">
        <f t="shared" si="3"/>
        <v>438.4</v>
      </c>
      <c r="P25" s="3"/>
      <c r="Q25" s="3">
        <v>91.7</v>
      </c>
      <c r="R25" s="8">
        <f t="shared" si="1"/>
        <v>530.1</v>
      </c>
      <c r="S25" s="13"/>
    </row>
    <row r="26" spans="1:19" s="16" customFormat="1" ht="15.75">
      <c r="A26" s="29">
        <v>21</v>
      </c>
      <c r="B26" s="6" t="s">
        <v>47</v>
      </c>
      <c r="C26" s="2" t="s">
        <v>52</v>
      </c>
      <c r="D26" s="70" t="s">
        <v>83</v>
      </c>
      <c r="E26" s="79">
        <v>42823</v>
      </c>
      <c r="F26" s="77">
        <v>42822</v>
      </c>
      <c r="G26" s="1">
        <v>433</v>
      </c>
      <c r="H26" s="2">
        <v>54</v>
      </c>
      <c r="I26" s="2">
        <v>28</v>
      </c>
      <c r="J26" s="2">
        <v>6</v>
      </c>
      <c r="K26" s="2"/>
      <c r="L26" s="2"/>
      <c r="M26" s="2"/>
      <c r="N26" s="2">
        <f t="shared" si="2"/>
        <v>88</v>
      </c>
      <c r="O26" s="3">
        <f t="shared" si="3"/>
        <v>1460.1</v>
      </c>
      <c r="P26" s="3"/>
      <c r="Q26" s="3">
        <v>215.6</v>
      </c>
      <c r="R26" s="8">
        <f t="shared" si="1"/>
        <v>1675.6999999999998</v>
      </c>
      <c r="S26" s="13"/>
    </row>
    <row r="27" spans="1:19" s="16" customFormat="1" ht="15.75">
      <c r="A27" s="29">
        <v>22</v>
      </c>
      <c r="B27" s="6" t="s">
        <v>33</v>
      </c>
      <c r="C27" s="42" t="s">
        <v>55</v>
      </c>
      <c r="D27" s="70" t="s">
        <v>83</v>
      </c>
      <c r="E27" s="74">
        <v>42814</v>
      </c>
      <c r="F27" s="77">
        <v>42814</v>
      </c>
      <c r="G27" s="1">
        <v>269</v>
      </c>
      <c r="H27" s="2">
        <v>39</v>
      </c>
      <c r="I27" s="2">
        <v>13</v>
      </c>
      <c r="J27" s="2">
        <v>11</v>
      </c>
      <c r="K27" s="2"/>
      <c r="L27" s="2"/>
      <c r="M27" s="2"/>
      <c r="N27" s="2">
        <f t="shared" si="2"/>
        <v>63</v>
      </c>
      <c r="O27" s="3">
        <f t="shared" si="3"/>
        <v>1112.85</v>
      </c>
      <c r="P27" s="3"/>
      <c r="Q27" s="3">
        <v>154.35</v>
      </c>
      <c r="R27" s="8">
        <f t="shared" si="1"/>
        <v>1267.1999999999998</v>
      </c>
      <c r="S27" s="13"/>
    </row>
    <row r="28" spans="1:19" s="16" customFormat="1" ht="15.75">
      <c r="A28" s="29">
        <v>23</v>
      </c>
      <c r="B28" s="6" t="s">
        <v>53</v>
      </c>
      <c r="C28" s="2" t="s">
        <v>52</v>
      </c>
      <c r="D28" s="83"/>
      <c r="E28" s="74">
        <v>42808</v>
      </c>
      <c r="F28" s="82">
        <v>42830</v>
      </c>
      <c r="G28" s="7">
        <v>20</v>
      </c>
      <c r="H28" s="2">
        <v>3</v>
      </c>
      <c r="I28" s="2">
        <v>4</v>
      </c>
      <c r="J28" s="2">
        <v>2</v>
      </c>
      <c r="K28" s="2"/>
      <c r="L28" s="2"/>
      <c r="M28" s="2"/>
      <c r="N28" s="2">
        <f t="shared" si="2"/>
        <v>9</v>
      </c>
      <c r="O28" s="3">
        <f t="shared" si="3"/>
        <v>169.64999999999998</v>
      </c>
      <c r="P28" s="3"/>
      <c r="Q28" s="3">
        <v>29.25</v>
      </c>
      <c r="R28" s="8">
        <f t="shared" si="1"/>
        <v>198.89999999999998</v>
      </c>
      <c r="S28" s="13"/>
    </row>
    <row r="29" spans="1:19" s="18" customFormat="1" ht="15.75">
      <c r="A29" s="29">
        <v>24</v>
      </c>
      <c r="B29" s="1" t="s">
        <v>34</v>
      </c>
      <c r="C29" s="44" t="s">
        <v>69</v>
      </c>
      <c r="D29" s="83"/>
      <c r="E29" s="74">
        <v>42814</v>
      </c>
      <c r="F29" s="82">
        <v>42830</v>
      </c>
      <c r="G29" s="1">
        <v>74</v>
      </c>
      <c r="H29" s="4">
        <v>6</v>
      </c>
      <c r="I29" s="4">
        <v>3</v>
      </c>
      <c r="J29" s="4">
        <v>2</v>
      </c>
      <c r="K29" s="4"/>
      <c r="L29" s="4"/>
      <c r="M29" s="4"/>
      <c r="N29" s="4">
        <f t="shared" si="2"/>
        <v>11</v>
      </c>
      <c r="O29" s="3">
        <f t="shared" si="3"/>
        <v>197.09999999999997</v>
      </c>
      <c r="P29" s="5"/>
      <c r="Q29" s="5">
        <v>35.75</v>
      </c>
      <c r="R29" s="30">
        <f t="shared" si="1"/>
        <v>232.84999999999997</v>
      </c>
      <c r="S29" s="20"/>
    </row>
    <row r="30" spans="1:19" s="35" customFormat="1" ht="15.75">
      <c r="A30" s="29">
        <v>25</v>
      </c>
      <c r="B30" s="1" t="s">
        <v>35</v>
      </c>
      <c r="C30" s="45" t="s">
        <v>68</v>
      </c>
      <c r="D30" s="80"/>
      <c r="E30" s="84">
        <v>42830</v>
      </c>
      <c r="F30" s="81" t="s">
        <v>84</v>
      </c>
      <c r="G30" s="1">
        <v>85</v>
      </c>
      <c r="H30" s="33">
        <v>8</v>
      </c>
      <c r="I30" s="33">
        <v>6</v>
      </c>
      <c r="J30" s="33">
        <v>1</v>
      </c>
      <c r="K30" s="33">
        <v>1</v>
      </c>
      <c r="L30" s="33"/>
      <c r="M30" s="33"/>
      <c r="N30" s="33">
        <f t="shared" si="2"/>
        <v>16</v>
      </c>
      <c r="O30" s="3">
        <f t="shared" si="3"/>
        <v>290</v>
      </c>
      <c r="P30" s="32"/>
      <c r="Q30" s="32">
        <v>52</v>
      </c>
      <c r="R30" s="9">
        <f t="shared" si="1"/>
        <v>342</v>
      </c>
      <c r="S30" s="34"/>
    </row>
    <row r="31" spans="1:19" s="16" customFormat="1" ht="15.75">
      <c r="A31" s="29">
        <v>26</v>
      </c>
      <c r="B31" s="6" t="s">
        <v>36</v>
      </c>
      <c r="C31" s="2" t="s">
        <v>52</v>
      </c>
      <c r="D31" s="75" t="s">
        <v>83</v>
      </c>
      <c r="E31" s="76">
        <v>42815</v>
      </c>
      <c r="F31" s="77">
        <v>42814</v>
      </c>
      <c r="G31" s="1">
        <v>50</v>
      </c>
      <c r="H31" s="2">
        <v>5</v>
      </c>
      <c r="I31" s="2">
        <v>4</v>
      </c>
      <c r="J31" s="2"/>
      <c r="K31" s="2"/>
      <c r="L31" s="2"/>
      <c r="M31" s="2"/>
      <c r="N31" s="2">
        <f t="shared" si="2"/>
        <v>9</v>
      </c>
      <c r="O31" s="3">
        <f t="shared" si="3"/>
        <v>144.35</v>
      </c>
      <c r="P31" s="3"/>
      <c r="Q31" s="3">
        <v>29.25</v>
      </c>
      <c r="R31" s="8">
        <f t="shared" si="1"/>
        <v>173.6</v>
      </c>
      <c r="S31" s="13"/>
    </row>
    <row r="32" spans="1:19" s="16" customFormat="1" ht="15.75">
      <c r="A32" s="29">
        <v>27</v>
      </c>
      <c r="B32" s="6" t="s">
        <v>37</v>
      </c>
      <c r="C32" s="2" t="s">
        <v>52</v>
      </c>
      <c r="D32" s="70" t="s">
        <v>83</v>
      </c>
      <c r="E32" s="74">
        <v>42808</v>
      </c>
      <c r="F32" s="77">
        <v>42814</v>
      </c>
      <c r="G32" s="1">
        <v>151</v>
      </c>
      <c r="H32" s="2">
        <v>21</v>
      </c>
      <c r="I32" s="2">
        <v>13</v>
      </c>
      <c r="J32" s="2">
        <v>5</v>
      </c>
      <c r="K32" s="2"/>
      <c r="L32" s="2"/>
      <c r="M32" s="2"/>
      <c r="N32" s="2">
        <f t="shared" si="2"/>
        <v>39</v>
      </c>
      <c r="O32" s="3">
        <f t="shared" si="3"/>
        <v>678.15</v>
      </c>
      <c r="P32" s="3"/>
      <c r="Q32" s="3">
        <v>126.75</v>
      </c>
      <c r="R32" s="8">
        <f t="shared" si="1"/>
        <v>804.9</v>
      </c>
      <c r="S32" s="13"/>
    </row>
    <row r="33" spans="1:19" s="16" customFormat="1" ht="15.75">
      <c r="A33" s="29"/>
      <c r="B33" s="6" t="s">
        <v>85</v>
      </c>
      <c r="C33" s="2"/>
      <c r="D33" s="70"/>
      <c r="E33" s="74">
        <v>42860</v>
      </c>
      <c r="F33" s="77"/>
      <c r="G33" s="1"/>
      <c r="H33" s="2"/>
      <c r="I33" s="2"/>
      <c r="J33" s="2">
        <v>1</v>
      </c>
      <c r="K33" s="2"/>
      <c r="L33" s="2"/>
      <c r="M33" s="2"/>
      <c r="N33" s="2">
        <f t="shared" si="2"/>
        <v>1</v>
      </c>
      <c r="O33" s="3">
        <f t="shared" si="3"/>
        <v>27.6</v>
      </c>
      <c r="P33" s="3"/>
      <c r="Q33" s="3">
        <v>16.95</v>
      </c>
      <c r="R33" s="8">
        <f t="shared" si="1"/>
        <v>44.55</v>
      </c>
      <c r="S33" s="13"/>
    </row>
    <row r="34" spans="1:19" s="16" customFormat="1" ht="15.75">
      <c r="A34" s="29">
        <v>28</v>
      </c>
      <c r="B34" s="7" t="s">
        <v>38</v>
      </c>
      <c r="C34" s="42" t="s">
        <v>55</v>
      </c>
      <c r="D34" s="70" t="s">
        <v>83</v>
      </c>
      <c r="E34" s="84">
        <v>42830</v>
      </c>
      <c r="F34" s="81" t="s">
        <v>84</v>
      </c>
      <c r="G34" s="1">
        <v>14</v>
      </c>
      <c r="H34" s="2">
        <v>1</v>
      </c>
      <c r="I34" s="2"/>
      <c r="J34" s="2">
        <v>1</v>
      </c>
      <c r="K34" s="2"/>
      <c r="L34" s="2"/>
      <c r="M34" s="2"/>
      <c r="N34" s="2">
        <f t="shared" si="2"/>
        <v>2</v>
      </c>
      <c r="O34" s="3">
        <f t="shared" si="3"/>
        <v>42.55</v>
      </c>
      <c r="P34" s="3"/>
      <c r="Q34" s="3">
        <v>16.95</v>
      </c>
      <c r="R34" s="8">
        <f t="shared" si="1"/>
        <v>59.5</v>
      </c>
      <c r="S34" s="13"/>
    </row>
    <row r="35" spans="1:19" s="16" customFormat="1" ht="15.75">
      <c r="A35" s="29">
        <v>29</v>
      </c>
      <c r="B35" s="6" t="s">
        <v>39</v>
      </c>
      <c r="C35" s="2" t="s">
        <v>52</v>
      </c>
      <c r="D35" s="70" t="s">
        <v>83</v>
      </c>
      <c r="E35" s="74">
        <v>42808</v>
      </c>
      <c r="F35" s="77">
        <v>42814</v>
      </c>
      <c r="G35" s="1">
        <v>16</v>
      </c>
      <c r="H35" s="2">
        <v>3</v>
      </c>
      <c r="I35" s="2"/>
      <c r="J35" s="2"/>
      <c r="K35" s="2"/>
      <c r="L35" s="2"/>
      <c r="M35" s="2"/>
      <c r="N35" s="2">
        <f t="shared" si="2"/>
        <v>3</v>
      </c>
      <c r="O35" s="3">
        <f t="shared" si="3"/>
        <v>44.849999999999994</v>
      </c>
      <c r="P35" s="3"/>
      <c r="Q35" s="3">
        <v>16.95</v>
      </c>
      <c r="R35" s="8">
        <f t="shared" si="1"/>
        <v>61.8</v>
      </c>
      <c r="S35" s="13"/>
    </row>
    <row r="36" spans="1:19" s="16" customFormat="1" ht="15.75">
      <c r="A36" s="29">
        <v>30</v>
      </c>
      <c r="B36" s="6" t="s">
        <v>40</v>
      </c>
      <c r="C36" s="41" t="s">
        <v>54</v>
      </c>
      <c r="D36" s="75" t="s">
        <v>83</v>
      </c>
      <c r="E36" s="74">
        <v>42808</v>
      </c>
      <c r="F36" s="78">
        <v>42822</v>
      </c>
      <c r="G36" s="1">
        <v>25</v>
      </c>
      <c r="H36" s="2">
        <v>3</v>
      </c>
      <c r="I36" s="2"/>
      <c r="J36" s="2"/>
      <c r="K36" s="2">
        <v>1</v>
      </c>
      <c r="L36" s="2"/>
      <c r="M36" s="2"/>
      <c r="N36" s="2">
        <f t="shared" si="2"/>
        <v>4</v>
      </c>
      <c r="O36" s="3">
        <f t="shared" si="3"/>
        <v>83.25</v>
      </c>
      <c r="P36" s="3"/>
      <c r="Q36" s="3">
        <v>13</v>
      </c>
      <c r="R36" s="8">
        <f t="shared" si="1"/>
        <v>96.25</v>
      </c>
      <c r="S36" s="13"/>
    </row>
    <row r="37" spans="1:19" s="16" customFormat="1" ht="15.75">
      <c r="A37" s="29">
        <v>31</v>
      </c>
      <c r="B37" s="6" t="s">
        <v>41</v>
      </c>
      <c r="C37" s="42" t="s">
        <v>55</v>
      </c>
      <c r="D37" s="83" t="s">
        <v>83</v>
      </c>
      <c r="E37" s="74">
        <v>42814</v>
      </c>
      <c r="F37" s="82">
        <v>42830</v>
      </c>
      <c r="G37" s="7">
        <v>21</v>
      </c>
      <c r="H37" s="2">
        <v>1</v>
      </c>
      <c r="I37" s="2">
        <v>1</v>
      </c>
      <c r="J37" s="2">
        <v>1</v>
      </c>
      <c r="K37" s="2"/>
      <c r="L37" s="2"/>
      <c r="M37" s="2"/>
      <c r="N37" s="2">
        <f t="shared" si="2"/>
        <v>3</v>
      </c>
      <c r="O37" s="3">
        <f t="shared" si="3"/>
        <v>59.949999999999996</v>
      </c>
      <c r="P37" s="3"/>
      <c r="Q37" s="32">
        <v>9.75</v>
      </c>
      <c r="R37" s="8">
        <f t="shared" si="1"/>
        <v>69.69999999999999</v>
      </c>
      <c r="S37" s="22">
        <f>SUM(R5:R37)</f>
        <v>18816.8</v>
      </c>
    </row>
    <row r="38" spans="1:18" ht="15">
      <c r="A38" s="29"/>
      <c r="B38" s="6"/>
      <c r="C38" s="2"/>
      <c r="D38" s="71"/>
      <c r="E38" s="71"/>
      <c r="F38" s="2"/>
      <c r="G38" s="1"/>
      <c r="H38" s="6"/>
      <c r="I38" s="6"/>
      <c r="J38" s="6"/>
      <c r="K38" s="6"/>
      <c r="L38" s="6"/>
      <c r="M38" s="6"/>
      <c r="N38" s="7" t="s">
        <v>45</v>
      </c>
      <c r="O38" s="3" t="s">
        <v>45</v>
      </c>
      <c r="P38" s="3" t="s">
        <v>45</v>
      </c>
      <c r="Q38" s="8"/>
      <c r="R38" s="9" t="s">
        <v>45</v>
      </c>
    </row>
    <row r="39" spans="1:19" ht="15">
      <c r="A39" s="29"/>
      <c r="B39" s="6" t="s">
        <v>45</v>
      </c>
      <c r="C39" s="2"/>
      <c r="D39" s="71"/>
      <c r="E39" s="71"/>
      <c r="F39" s="2"/>
      <c r="G39" s="1"/>
      <c r="H39" s="6"/>
      <c r="I39" s="6"/>
      <c r="J39" s="6"/>
      <c r="K39" s="6"/>
      <c r="L39" s="6"/>
      <c r="M39" s="6"/>
      <c r="N39" s="6"/>
      <c r="O39" s="31"/>
      <c r="P39" s="3" t="s">
        <v>45</v>
      </c>
      <c r="Q39" s="31"/>
      <c r="R39" s="6"/>
      <c r="S39" s="13" t="s">
        <v>45</v>
      </c>
    </row>
    <row r="40" spans="1:19" s="16" customFormat="1" ht="15.75">
      <c r="A40" s="29"/>
      <c r="B40" s="6" t="s">
        <v>46</v>
      </c>
      <c r="C40" s="2"/>
      <c r="D40" s="71"/>
      <c r="E40" s="71"/>
      <c r="F40" s="2"/>
      <c r="G40" s="1">
        <f aca="true" t="shared" si="4" ref="G40:M40">SUM(G5:G39)</f>
        <v>4299</v>
      </c>
      <c r="H40" s="6">
        <f t="shared" si="4"/>
        <v>585</v>
      </c>
      <c r="I40" s="6">
        <f t="shared" si="4"/>
        <v>236</v>
      </c>
      <c r="J40" s="6">
        <f t="shared" si="4"/>
        <v>92</v>
      </c>
      <c r="K40" s="6">
        <f t="shared" si="4"/>
        <v>11</v>
      </c>
      <c r="L40" s="6">
        <f t="shared" si="4"/>
        <v>4</v>
      </c>
      <c r="M40" s="6">
        <f t="shared" si="4"/>
        <v>0</v>
      </c>
      <c r="N40" s="7">
        <f>SUM(H40:M40)</f>
        <v>928</v>
      </c>
      <c r="O40" s="8">
        <f>SUM(O5:O39)</f>
        <v>16000.95</v>
      </c>
      <c r="P40" s="8">
        <f>SUM(P5:P39)</f>
        <v>0</v>
      </c>
      <c r="Q40" s="8">
        <f>SUM(Q5:Q39)</f>
        <v>2815.8499999999995</v>
      </c>
      <c r="R40" s="9">
        <f>SUM(O40:Q40)</f>
        <v>18816.8</v>
      </c>
      <c r="S40" s="23"/>
    </row>
    <row r="41" spans="1:18" ht="15">
      <c r="A41" s="24"/>
      <c r="B41" s="21" t="s">
        <v>70</v>
      </c>
      <c r="C41" s="38"/>
      <c r="D41" s="27" t="s">
        <v>86</v>
      </c>
      <c r="E41" s="27"/>
      <c r="F41" s="38"/>
      <c r="G41" s="19"/>
      <c r="H41" s="21"/>
      <c r="I41" s="21"/>
      <c r="J41" s="21"/>
      <c r="K41" s="21"/>
      <c r="L41" s="21"/>
      <c r="M41" s="21"/>
      <c r="N41" s="21"/>
      <c r="O41" s="25"/>
      <c r="P41" s="25"/>
      <c r="Q41" s="25"/>
      <c r="R41" s="25">
        <v>3019.75</v>
      </c>
    </row>
    <row r="42" spans="1:18" ht="15.75" thickBot="1">
      <c r="A42" s="24"/>
      <c r="B42" s="21" t="s">
        <v>71</v>
      </c>
      <c r="C42" s="38"/>
      <c r="D42" s="27"/>
      <c r="E42" s="27"/>
      <c r="F42" s="38"/>
      <c r="G42" s="19" t="s">
        <v>45</v>
      </c>
      <c r="H42" s="21"/>
      <c r="I42" s="21"/>
      <c r="J42" s="21"/>
      <c r="K42" s="21"/>
      <c r="L42" s="21"/>
      <c r="M42" s="21"/>
      <c r="N42" s="21"/>
      <c r="O42" s="25"/>
      <c r="P42" s="25" t="s">
        <v>45</v>
      </c>
      <c r="Q42" s="25"/>
      <c r="R42" s="25">
        <v>138.66</v>
      </c>
    </row>
    <row r="43" spans="1:18" ht="15.75" thickBot="1">
      <c r="A43" s="24"/>
      <c r="B43" s="62" t="s">
        <v>72</v>
      </c>
      <c r="C43" s="63"/>
      <c r="D43" s="72"/>
      <c r="E43" s="72"/>
      <c r="F43" s="63"/>
      <c r="G43" s="64"/>
      <c r="H43" s="65"/>
      <c r="I43" s="65"/>
      <c r="J43" s="65"/>
      <c r="K43" s="65"/>
      <c r="L43" s="65"/>
      <c r="M43" s="65"/>
      <c r="N43" s="65" t="s">
        <v>45</v>
      </c>
      <c r="O43" s="66" t="s">
        <v>45</v>
      </c>
      <c r="P43" s="66" t="s">
        <v>45</v>
      </c>
      <c r="Q43" s="66"/>
      <c r="R43" s="67">
        <f>SUM(R40:R42)</f>
        <v>21975.21</v>
      </c>
    </row>
    <row r="44" spans="1:18" ht="15">
      <c r="A44" s="24"/>
      <c r="B44" s="21"/>
      <c r="C44" s="38"/>
      <c r="D44" s="27"/>
      <c r="E44" s="27"/>
      <c r="F44" s="38"/>
      <c r="G44" s="36"/>
      <c r="H44" s="21"/>
      <c r="I44" s="21"/>
      <c r="J44" s="21"/>
      <c r="K44" s="21"/>
      <c r="L44" s="21"/>
      <c r="M44" s="21"/>
      <c r="N44" s="21"/>
      <c r="O44" s="25"/>
      <c r="P44" s="25" t="s">
        <v>45</v>
      </c>
      <c r="Q44" s="25"/>
      <c r="R44" s="21"/>
    </row>
    <row r="45" spans="3:18" ht="12.75">
      <c r="C45" s="61">
        <v>14.95</v>
      </c>
      <c r="D45" s="73"/>
      <c r="E45" s="73"/>
      <c r="F45" s="61"/>
      <c r="G45" s="37"/>
      <c r="P45" s="12" t="s">
        <v>45</v>
      </c>
      <c r="R45" s="12"/>
    </row>
  </sheetData>
  <sheetProtection/>
  <printOptions/>
  <pageMargins left="0.45" right="0.45" top="0.5" bottom="0.5" header="0.3" footer="0.3"/>
  <pageSetup fitToHeight="1" fitToWidth="1" horizontalDpi="600" verticalDpi="600" orientation="landscape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A1" sqref="A1:E31"/>
    </sheetView>
  </sheetViews>
  <sheetFormatPr defaultColWidth="9.140625" defaultRowHeight="12.75"/>
  <cols>
    <col min="1" max="1" width="29.00390625" style="0" customWidth="1"/>
    <col min="2" max="2" width="17.421875" style="0" customWidth="1"/>
    <col min="3" max="3" width="18.57421875" style="0" customWidth="1"/>
    <col min="4" max="4" width="15.421875" style="0" customWidth="1"/>
  </cols>
  <sheetData>
    <row r="2" spans="1:2" ht="12.75">
      <c r="A2" t="s">
        <v>58</v>
      </c>
      <c r="B2" t="s">
        <v>74</v>
      </c>
    </row>
    <row r="3" spans="3:4" ht="12.75">
      <c r="C3" s="46" t="s">
        <v>60</v>
      </c>
      <c r="D3" s="47" t="s">
        <v>59</v>
      </c>
    </row>
    <row r="4" spans="1:4" ht="15">
      <c r="A4" s="48" t="s">
        <v>66</v>
      </c>
      <c r="B4" s="32">
        <v>16346.55</v>
      </c>
      <c r="C4" s="51">
        <f>SUM(B4/1.2)</f>
        <v>13622.125</v>
      </c>
      <c r="D4" s="52">
        <f>SUM(B4-C4)</f>
        <v>2724.4249999999993</v>
      </c>
    </row>
    <row r="5" spans="1:4" ht="15">
      <c r="A5" s="49" t="s">
        <v>67</v>
      </c>
      <c r="B5" s="50">
        <v>2931.75</v>
      </c>
      <c r="C5" s="51"/>
      <c r="D5" s="52"/>
    </row>
    <row r="6" spans="1:4" ht="14.25">
      <c r="A6" s="53"/>
      <c r="B6" s="55">
        <f>SUM(B4:B5)</f>
        <v>19278.3</v>
      </c>
      <c r="C6" s="53"/>
      <c r="D6" s="53"/>
    </row>
    <row r="7" spans="1:4" ht="14.25">
      <c r="A7" s="53"/>
      <c r="B7" s="51"/>
      <c r="C7" s="53"/>
      <c r="D7" s="53"/>
    </row>
    <row r="8" spans="1:5" ht="14.25">
      <c r="A8" s="53" t="s">
        <v>61</v>
      </c>
      <c r="B8" s="54">
        <v>2721.75</v>
      </c>
      <c r="C8" s="53" t="s">
        <v>45</v>
      </c>
      <c r="D8" s="55">
        <v>2.85</v>
      </c>
      <c r="E8" t="s">
        <v>73</v>
      </c>
    </row>
    <row r="9" spans="1:4" ht="15">
      <c r="A9" s="53" t="s">
        <v>62</v>
      </c>
      <c r="B9" s="56">
        <v>2929.29</v>
      </c>
      <c r="C9" s="53"/>
      <c r="D9" s="53">
        <v>1.074</v>
      </c>
    </row>
    <row r="10" spans="1:4" ht="14.25">
      <c r="A10" s="53"/>
      <c r="B10" s="53"/>
      <c r="C10" s="53"/>
      <c r="D10" s="53"/>
    </row>
    <row r="11" spans="1:4" ht="14.25">
      <c r="A11" s="53" t="s">
        <v>51</v>
      </c>
      <c r="B11" s="55">
        <v>128.26</v>
      </c>
      <c r="C11" s="53" t="s">
        <v>45</v>
      </c>
      <c r="D11" s="57" t="s">
        <v>45</v>
      </c>
    </row>
    <row r="12" spans="1:4" ht="14.25">
      <c r="A12" s="53"/>
      <c r="B12" s="54"/>
      <c r="C12" s="53"/>
      <c r="D12" s="53"/>
    </row>
    <row r="13" spans="1:4" ht="14.25">
      <c r="A13" s="53"/>
      <c r="B13" s="53"/>
      <c r="C13" s="53"/>
      <c r="D13" s="53"/>
    </row>
    <row r="14" spans="1:4" ht="14.25">
      <c r="A14" s="53" t="s">
        <v>63</v>
      </c>
      <c r="B14" s="54">
        <f>SUM(B9:B11)</f>
        <v>3057.55</v>
      </c>
      <c r="C14" s="53"/>
      <c r="D14" s="53"/>
    </row>
    <row r="15" spans="1:4" ht="14.25">
      <c r="A15" s="53"/>
      <c r="B15" s="53"/>
      <c r="C15" s="53"/>
      <c r="D15" s="53"/>
    </row>
    <row r="16" spans="1:4" ht="15">
      <c r="A16" s="58" t="s">
        <v>64</v>
      </c>
      <c r="B16" s="56">
        <f>SUM(B6+B14)</f>
        <v>22335.85</v>
      </c>
      <c r="C16" s="53"/>
      <c r="D16" s="53"/>
    </row>
    <row r="17" spans="1:4" ht="15">
      <c r="A17" s="58"/>
      <c r="B17" s="56"/>
      <c r="C17" s="53"/>
      <c r="D17" s="53"/>
    </row>
    <row r="18" spans="1:4" ht="15">
      <c r="A18" s="53" t="s">
        <v>75</v>
      </c>
      <c r="B18" s="56">
        <v>1522.52</v>
      </c>
      <c r="C18" s="53"/>
      <c r="D18" s="53"/>
    </row>
    <row r="19" spans="1:4" ht="14.25">
      <c r="A19" s="53" t="s">
        <v>76</v>
      </c>
      <c r="B19" s="53"/>
      <c r="C19" s="53"/>
      <c r="D19" s="53"/>
    </row>
    <row r="20" spans="1:4" ht="14.25">
      <c r="A20" s="53" t="s">
        <v>77</v>
      </c>
      <c r="B20" s="54">
        <f>SUM(B16:B18)</f>
        <v>23858.37</v>
      </c>
      <c r="C20" s="53"/>
      <c r="D20" s="53"/>
    </row>
    <row r="21" spans="1:4" ht="14.25">
      <c r="A21" s="53"/>
      <c r="B21" s="53"/>
      <c r="C21" s="53"/>
      <c r="D21" s="53"/>
    </row>
    <row r="22" spans="1:4" ht="15">
      <c r="A22" s="53" t="s">
        <v>65</v>
      </c>
      <c r="B22" s="59">
        <v>-22390</v>
      </c>
      <c r="C22" s="60">
        <v>4478</v>
      </c>
      <c r="D22" s="57">
        <v>5</v>
      </c>
    </row>
    <row r="23" ht="14.25">
      <c r="A23" s="53" t="s">
        <v>45</v>
      </c>
    </row>
    <row r="25" spans="1:2" ht="14.25">
      <c r="A25" s="68" t="s">
        <v>78</v>
      </c>
      <c r="B25" s="69">
        <v>-1468.37</v>
      </c>
    </row>
    <row r="29" ht="12.75">
      <c r="A29" s="46" t="s">
        <v>79</v>
      </c>
    </row>
    <row r="31" ht="12.75">
      <c r="A31" s="46" t="s">
        <v>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24.140625" style="0" customWidth="1"/>
    <col min="2" max="2" width="22.421875" style="0" customWidth="1"/>
    <col min="3" max="3" width="28.57421875" style="0" customWidth="1"/>
    <col min="4" max="4" width="35.281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Twedt</dc:creator>
  <cp:keywords/>
  <dc:description/>
  <cp:lastModifiedBy>Sarah</cp:lastModifiedBy>
  <cp:lastPrinted>2017-05-28T22:48:50Z</cp:lastPrinted>
  <dcterms:created xsi:type="dcterms:W3CDTF">2010-03-01T02:31:27Z</dcterms:created>
  <dcterms:modified xsi:type="dcterms:W3CDTF">2017-05-31T22:24:43Z</dcterms:modified>
  <cp:category/>
  <cp:version/>
  <cp:contentType/>
  <cp:contentStatus/>
</cp:coreProperties>
</file>